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Kucirkova\Documents\ROZPOČTY\Rozpočty Excel 2025\"/>
    </mc:Choice>
  </mc:AlternateContent>
  <xr:revisionPtr revIDLastSave="0" documentId="13_ncr:1_{883122E7-DB4A-47DD-B8F6-909AFD7BE1DF}" xr6:coauthVersionLast="36" xr6:coauthVersionMax="36" xr10:uidLastSave="{00000000-0000-0000-0000-000000000000}"/>
  <bookViews>
    <workbookView xWindow="360" yWindow="270" windowWidth="18735" windowHeight="12210" xr2:uid="{00000000-000D-0000-FFFF-FFFF00000000}"/>
  </bookViews>
  <sheets>
    <sheet name="Rekapitulace rozpočtů" sheetId="1" r:id="rId1"/>
    <sheet name="VzorPolozky" sheetId="10" state="hidden" r:id="rId2"/>
  </sheets>
  <externalReferences>
    <externalReference r:id="rId3"/>
  </externalReferences>
  <definedNames>
    <definedName name="CelkemDPHVypocet" localSheetId="0">'Rekapitulace rozpočtů'!$H$39</definedName>
    <definedName name="CenaCelkem">'Rekapitulace rozpočtů'!$G$28</definedName>
    <definedName name="CenaCelkemBezDPH">'Rekapitulace rozpočtů'!$G$27</definedName>
    <definedName name="CenaCelkemVypocet" localSheetId="0">'Rekapitulace rozpočtů'!$I$39</definedName>
    <definedName name="cisloobjektu">'Rekapitulace rozpočtů'!$C$3</definedName>
    <definedName name="CisloRozpoctu">'[1]Krycí list'!$C$2</definedName>
    <definedName name="CisloStavby" localSheetId="0">'Rekapitulace rozpočtů'!$C$2</definedName>
    <definedName name="cislostavby">'[1]Krycí list'!$A$7</definedName>
    <definedName name="CisloStavebnihoRozpoctu">'Rekapitulace rozpočtů'!$D$4</definedName>
    <definedName name="dadresa">'Rekapitulace rozpočtů'!$D$12:$G$12</definedName>
    <definedName name="DIČ" localSheetId="0">'Rekapitulace rozpočtů'!$I$12</definedName>
    <definedName name="dmisto">'Rekapitulace rozpočtů'!$D$13:$G$13</definedName>
    <definedName name="DPHSni">'Rekapitulace rozpočtů'!$G$24</definedName>
    <definedName name="DPHZakl">'Rekapitulace rozpočtů'!$G$26</definedName>
    <definedName name="dpsc" localSheetId="0">'Rekapitulace rozpočtů'!$C$13</definedName>
    <definedName name="IČO" localSheetId="0">'Rekapitulace rozpočtů'!$I$11</definedName>
    <definedName name="Mena">'Rekapitulace rozpočtů'!$J$28</definedName>
    <definedName name="MistoStavby">'Rekapitulace rozpočtů'!$D$4</definedName>
    <definedName name="nazevobjektu">'Rekapitulace rozpočtů'!$D$3</definedName>
    <definedName name="NazevRozpoctu">'[1]Krycí list'!$D$2</definedName>
    <definedName name="NazevStavby" localSheetId="0">'Rekapitulace rozpočtů'!$D$2</definedName>
    <definedName name="nazevstavby">'[1]Krycí list'!$C$7</definedName>
    <definedName name="NazevStavebnihoRozpoctu">'Rekapitulace rozpočtů'!$E$4</definedName>
    <definedName name="oadresa">'Rekapitulace rozpočtů'!$D$6</definedName>
    <definedName name="Objednatel" localSheetId="0">'Rekapitulace rozpočtů'!$D$5</definedName>
    <definedName name="Objekt" localSheetId="0">'Rekapitulace rozpočtů'!$B$37</definedName>
    <definedName name="_xlnm.Print_Area" localSheetId="0">'Rekapitulace rozpočtů'!$A$1:$J$53</definedName>
    <definedName name="odic" localSheetId="0">'Rekapitulace rozpočtů'!$I$6</definedName>
    <definedName name="oico" localSheetId="0">'Rekapitulace rozpočtů'!$I$5</definedName>
    <definedName name="omisto" localSheetId="0">'Rekapitulace rozpočtů'!$D$7</definedName>
    <definedName name="onazev" localSheetId="0">'Rekapitulace rozpočtů'!$D$6</definedName>
    <definedName name="opsc" localSheetId="0">'Rekapitulace rozpočtů'!$C$7</definedName>
    <definedName name="padresa">'Rekapitulace rozpočtů'!$D$9</definedName>
    <definedName name="pdic">'Rekapitulace rozpočtů'!$I$9</definedName>
    <definedName name="pico">'Rekapitulace rozpočtů'!$I$8</definedName>
    <definedName name="pmisto">'Rekapitulace rozpočtů'!$D$10</definedName>
    <definedName name="PocetMJ">#REF!</definedName>
    <definedName name="PoptavkaID">'Rekapitulace rozpočtů'!$A$1</definedName>
    <definedName name="pPSC">'Rekapitulace rozpočtů'!$C$10</definedName>
    <definedName name="Projektant">'Rekapitulace rozpočtů'!$D$8</definedName>
    <definedName name="SazbaDPH1" localSheetId="0">'Rekapitulace rozpočtů'!$E$23</definedName>
    <definedName name="SazbaDPH1">'[1]Krycí list'!$C$30</definedName>
    <definedName name="SazbaDPH2" localSheetId="0">'Rekapitulace rozpočtů'!$E$25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'Rekapitulace rozpočtů'!$D$14</definedName>
    <definedName name="Z_B7E7C763_C459_487D_8ABA_5CFDDFBD5A84_.wvu.Cols" localSheetId="0" hidden="1">'Rekapitulace rozpočtů'!$A:$A</definedName>
    <definedName name="Z_B7E7C763_C459_487D_8ABA_5CFDDFBD5A84_.wvu.PrintArea" localSheetId="0" hidden="1">'Rekapitulace rozpočtů'!$B$1:$J$35</definedName>
    <definedName name="ZakladDPHSni">'Rekapitulace rozpočtů'!$G$23</definedName>
    <definedName name="ZakladDPHSniVypocet" localSheetId="0">'Rekapitulace rozpočtů'!$F$39</definedName>
    <definedName name="ZakladDPHZakl">'Rekapitulace rozpočtů'!$G$25</definedName>
    <definedName name="ZakladDPHZaklVypocet" localSheetId="0">'Rekapitulace rozpočtů'!$G$39</definedName>
    <definedName name="Zaokrouhleni">'Rekapitulace rozpočtů'!#REF!</definedName>
    <definedName name="Zhotovitel">'Rekapitulace rozpočtů'!$D$11:$G$11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3" i="1" l="1"/>
  <c r="F38" i="1" l="1"/>
  <c r="F39" i="1" s="1"/>
  <c r="I20" i="1"/>
  <c r="I19" i="1"/>
  <c r="I18" i="1"/>
  <c r="J27" i="1"/>
  <c r="J26" i="1"/>
  <c r="G37" i="1"/>
  <c r="F37" i="1"/>
  <c r="J23" i="1"/>
  <c r="J24" i="1"/>
  <c r="J25" i="1"/>
  <c r="E24" i="1"/>
  <c r="E26" i="1"/>
  <c r="G38" i="1" l="1"/>
  <c r="I17" i="1"/>
  <c r="G25" i="1"/>
  <c r="I16" i="1"/>
  <c r="I21" i="1" l="1"/>
  <c r="H38" i="1"/>
  <c r="G39" i="1"/>
  <c r="G24" i="1"/>
  <c r="I38" i="1" l="1"/>
  <c r="I39" i="1" s="1"/>
  <c r="J38" i="1" s="1"/>
  <c r="J39" i="1" s="1"/>
  <c r="H39" i="1"/>
  <c r="G26" i="1"/>
  <c r="G28" i="1" s="1"/>
  <c r="G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<sst xmlns="http://schemas.openxmlformats.org/spreadsheetml/2006/main" count="92" uniqueCount="61">
  <si>
    <t>%</t>
  </si>
  <si>
    <t>Cena celkem</t>
  </si>
  <si>
    <t>Za zhotovitele</t>
  </si>
  <si>
    <t>Za objednatele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</si>
  <si>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</si>
  <si>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</si>
  <si>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</si>
  <si>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</si>
  <si>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</si>
  <si>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</si>
  <si>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</si>
  <si>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</si>
  <si>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</si>
  <si>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</si>
  <si>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</si>
  <si>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</si>
  <si>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</si>
  <si>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</si>
  <si>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</si>
  <si>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</si>
  <si>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</si>
  <si>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</si>
  <si>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</si>
  <si>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</si>
  <si>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</si>
  <si>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</si>
  <si>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</si>
  <si>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</si>
  <si>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</si>
  <si>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</si>
  <si>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</si>
  <si>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</si>
  <si>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</si>
  <si>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</si>
  <si>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</si>
  <si>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Zakázka:</t>
  </si>
  <si>
    <t>Z:</t>
  </si>
  <si>
    <t>Objekt:</t>
  </si>
  <si>
    <t>Rozpočet:</t>
  </si>
  <si>
    <t>Brychtovo - Oprava nátěru omítky a římsy na ul. Husova</t>
  </si>
  <si>
    <t>Město Vyškov</t>
  </si>
  <si>
    <t>Masarykovo náměstí 108/1</t>
  </si>
  <si>
    <t>Vyškov-Vyškov-Město</t>
  </si>
  <si>
    <t>68201</t>
  </si>
  <si>
    <t>00292427</t>
  </si>
  <si>
    <t>Rozpočet</t>
  </si>
  <si>
    <t>Celkem za stavbu</t>
  </si>
  <si>
    <t>CZK</t>
  </si>
  <si>
    <t>Rekapitulace dílů</t>
  </si>
  <si>
    <t>Typ dílu</t>
  </si>
  <si>
    <t>VN</t>
  </si>
  <si>
    <t>ON</t>
  </si>
  <si>
    <t>Rekapitulace rozpočtů</t>
  </si>
  <si>
    <t>1</t>
  </si>
  <si>
    <t>2</t>
  </si>
  <si>
    <t xml:space="preserve"> </t>
  </si>
  <si>
    <t>3</t>
  </si>
  <si>
    <t>Sjezd</t>
  </si>
  <si>
    <t>Oplocení</t>
  </si>
  <si>
    <t>VRN</t>
  </si>
  <si>
    <t>Terénní úpravy a výsadba zeleně Pustiměřská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</si>
</sst>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1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indent="1"/>
    </xf>
    <xf numFmtId="49" fontId="6" fillId="2" borderId="0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left" vertical="center"/>
    </xf>
    <xf numFmtId="0" fontId="0" fillId="2" borderId="9" xfId="0" applyFont="1" applyFill="1" applyBorder="1" applyAlignment="1">
      <alignment horizontal="left" vertical="center" indent="1"/>
    </xf>
    <xf numFmtId="0" fontId="0" fillId="2" borderId="6" xfId="0" applyFont="1" applyFill="1" applyBorder="1"/>
    <xf numFmtId="49" fontId="8" fillId="2" borderId="6" xfId="0" applyNumberFormat="1" applyFont="1" applyFill="1" applyBorder="1" applyAlignment="1">
      <alignment horizontal="left" vertical="center"/>
    </xf>
    <xf numFmtId="0" fontId="8" fillId="2" borderId="6" xfId="0" applyFont="1" applyFill="1" applyBorder="1"/>
    <xf numFmtId="0" fontId="8" fillId="2" borderId="6" xfId="0" applyFont="1" applyFill="1" applyBorder="1" applyAlignment="1"/>
    <xf numFmtId="0" fontId="8" fillId="2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3" borderId="6" xfId="0" applyNumberFormat="1" applyFont="1" applyFill="1" applyBorder="1" applyAlignment="1" applyProtection="1">
      <alignment horizontal="right" vertical="center"/>
      <protection locked="0"/>
    </xf>
    <xf numFmtId="49" fontId="8" fillId="3" borderId="0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Alignment="1"/>
    <xf numFmtId="3" fontId="0" fillId="0" borderId="26" xfId="0" applyNumberFormat="1" applyBorder="1"/>
    <xf numFmtId="3" fontId="0" fillId="4" borderId="30" xfId="0" applyNumberFormat="1" applyFill="1" applyBorder="1" applyAlignment="1"/>
    <xf numFmtId="3" fontId="7" fillId="2" borderId="27" xfId="0" applyNumberFormat="1" applyFont="1" applyFill="1" applyBorder="1" applyAlignment="1">
      <alignment vertical="center"/>
    </xf>
    <xf numFmtId="3" fontId="7" fillId="2" borderId="18" xfId="0" applyNumberFormat="1" applyFont="1" applyFill="1" applyBorder="1" applyAlignment="1">
      <alignment vertical="center"/>
    </xf>
    <xf numFmtId="3" fontId="7" fillId="2" borderId="18" xfId="0" applyNumberFormat="1" applyFont="1" applyFill="1" applyBorder="1" applyAlignment="1">
      <alignment vertical="center" wrapText="1"/>
    </xf>
    <xf numFmtId="3" fontId="7" fillId="2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2" borderId="28" xfId="0" applyNumberFormat="1" applyFont="1" applyFill="1" applyBorder="1" applyAlignment="1">
      <alignment horizontal="center" vertical="center" wrapText="1" shrinkToFit="1"/>
    </xf>
    <xf numFmtId="3" fontId="7" fillId="2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2" borderId="35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7" fillId="4" borderId="10" xfId="0" applyFont="1" applyFill="1" applyBorder="1"/>
    <xf numFmtId="0" fontId="7" fillId="4" borderId="6" xfId="0" applyFont="1" applyFill="1" applyBorder="1"/>
    <xf numFmtId="0" fontId="15" fillId="2" borderId="34" xfId="0" applyFont="1" applyFill="1" applyBorder="1" applyAlignment="1">
      <alignment horizontal="center" vertical="center" wrapText="1"/>
    </xf>
    <xf numFmtId="49" fontId="7" fillId="0" borderId="35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4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6" xfId="0" applyNumberFormat="1" applyFont="1" applyBorder="1" applyAlignment="1">
      <alignment horizontal="center" vertical="center"/>
    </xf>
    <xf numFmtId="4" fontId="7" fillId="0" borderId="36" xfId="0" applyNumberFormat="1" applyFont="1" applyBorder="1" applyAlignment="1">
      <alignment vertical="center"/>
    </xf>
    <xf numFmtId="4" fontId="7" fillId="4" borderId="36" xfId="0" applyNumberFormat="1" applyFont="1" applyFill="1" applyBorder="1" applyAlignment="1">
      <alignment horizontal="center"/>
    </xf>
    <xf numFmtId="4" fontId="7" fillId="4" borderId="36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15" fillId="4" borderId="10" xfId="0" applyFont="1" applyFill="1" applyBorder="1"/>
    <xf numFmtId="4" fontId="7" fillId="0" borderId="37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horizontal="center" vertical="center"/>
    </xf>
    <xf numFmtId="4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15" fillId="4" borderId="36" xfId="0" applyNumberFormat="1" applyFont="1" applyFill="1" applyBorder="1" applyAlignment="1"/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15" fillId="2" borderId="34" xfId="0" applyFont="1" applyFill="1" applyBorder="1" applyAlignment="1">
      <alignment horizontal="center" vertical="center" wrapText="1"/>
    </xf>
    <xf numFmtId="4" fontId="7" fillId="0" borderId="34" xfId="0" applyNumberFormat="1" applyFont="1" applyBorder="1" applyAlignment="1">
      <alignment vertical="center"/>
    </xf>
    <xf numFmtId="49" fontId="7" fillId="0" borderId="35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38" xfId="0" applyNumberFormat="1" applyFont="1" applyBorder="1" applyAlignment="1">
      <alignment vertical="center" wrapText="1"/>
    </xf>
    <xf numFmtId="49" fontId="7" fillId="0" borderId="37" xfId="0" applyNumberFormat="1" applyFont="1" applyBorder="1" applyAlignment="1">
      <alignment vertical="center" wrapText="1"/>
    </xf>
    <xf numFmtId="49" fontId="6" fillId="2" borderId="18" xfId="0" applyNumberFormat="1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49" fontId="8" fillId="3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2" fillId="2" borderId="7" xfId="0" applyNumberFormat="1" applyFont="1" applyFill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2" fontId="12" fillId="2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8" fillId="3" borderId="0" xfId="0" applyNumberFormat="1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 applyProtection="1">
      <alignment horizontal="left" vertical="center"/>
      <protection locked="0"/>
    </xf>
    <xf numFmtId="49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6"/>
  <sheetViews>
    <sheetView showGridLines="0" tabSelected="1" topLeftCell="B1" zoomScaleNormal="100" zoomScaleSheetLayoutView="75" workbookViewId="0">
      <selection activeCell="N15" sqref="N15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68" t="s">
        <v>33</v>
      </c>
      <c r="B1" s="172" t="s">
        <v>52</v>
      </c>
      <c r="C1" s="173"/>
      <c r="D1" s="173"/>
      <c r="E1" s="173"/>
      <c r="F1" s="173"/>
      <c r="G1" s="173"/>
      <c r="H1" s="173"/>
      <c r="I1" s="173"/>
      <c r="J1" s="174"/>
    </row>
    <row r="2" spans="1:15" ht="23.25" customHeight="1" x14ac:dyDescent="0.2">
      <c r="A2" s="4"/>
      <c r="B2" s="76" t="s">
        <v>35</v>
      </c>
      <c r="C2" s="77"/>
      <c r="D2" s="155" t="s">
        <v>60</v>
      </c>
      <c r="E2" s="156"/>
      <c r="F2" s="156"/>
      <c r="G2" s="156"/>
      <c r="H2" s="156"/>
      <c r="I2" s="156"/>
      <c r="J2" s="157"/>
      <c r="O2" s="2"/>
    </row>
    <row r="3" spans="1:15" ht="23.25" hidden="1" customHeight="1" x14ac:dyDescent="0.2">
      <c r="A3" s="4"/>
      <c r="B3" s="78" t="s">
        <v>37</v>
      </c>
      <c r="C3" s="79"/>
      <c r="D3" s="184"/>
      <c r="E3" s="185"/>
      <c r="F3" s="185"/>
      <c r="G3" s="185"/>
      <c r="H3" s="185"/>
      <c r="I3" s="185"/>
      <c r="J3" s="186"/>
    </row>
    <row r="4" spans="1:15" ht="23.25" hidden="1" customHeight="1" x14ac:dyDescent="0.2">
      <c r="A4" s="4"/>
      <c r="B4" s="80" t="s">
        <v>38</v>
      </c>
      <c r="C4" s="81"/>
      <c r="D4" s="82"/>
      <c r="E4" s="82"/>
      <c r="F4" s="83"/>
      <c r="G4" s="84"/>
      <c r="H4" s="83"/>
      <c r="I4" s="84"/>
      <c r="J4" s="85"/>
    </row>
    <row r="5" spans="1:15" ht="24" customHeight="1" x14ac:dyDescent="0.2">
      <c r="A5" s="4"/>
      <c r="B5" s="44" t="s">
        <v>20</v>
      </c>
      <c r="C5" s="5"/>
      <c r="D5" s="86" t="s">
        <v>40</v>
      </c>
      <c r="E5" s="23"/>
      <c r="F5" s="23"/>
      <c r="G5" s="23"/>
      <c r="H5" s="25" t="s">
        <v>30</v>
      </c>
      <c r="I5" s="86" t="s">
        <v>44</v>
      </c>
      <c r="J5" s="11"/>
    </row>
    <row r="6" spans="1:15" ht="15.75" customHeight="1" x14ac:dyDescent="0.2">
      <c r="A6" s="4"/>
      <c r="B6" s="38"/>
      <c r="C6" s="23"/>
      <c r="D6" s="86" t="s">
        <v>41</v>
      </c>
      <c r="E6" s="23"/>
      <c r="F6" s="23"/>
      <c r="G6" s="23"/>
      <c r="H6" s="25" t="s">
        <v>31</v>
      </c>
      <c r="I6" s="86"/>
      <c r="J6" s="11"/>
    </row>
    <row r="7" spans="1:15" ht="15.75" customHeight="1" x14ac:dyDescent="0.2">
      <c r="A7" s="4"/>
      <c r="B7" s="39"/>
      <c r="C7" s="87" t="s">
        <v>43</v>
      </c>
      <c r="D7" s="75" t="s">
        <v>42</v>
      </c>
      <c r="E7" s="31"/>
      <c r="F7" s="31"/>
      <c r="G7" s="31"/>
      <c r="H7" s="33"/>
      <c r="I7" s="31"/>
      <c r="J7" s="47"/>
    </row>
    <row r="8" spans="1:15" ht="24" hidden="1" customHeight="1" x14ac:dyDescent="0.2">
      <c r="A8" s="4"/>
      <c r="B8" s="44" t="s">
        <v>18</v>
      </c>
      <c r="C8" s="5"/>
      <c r="D8" s="32"/>
      <c r="E8" s="5"/>
      <c r="F8" s="5"/>
      <c r="G8" s="42"/>
      <c r="H8" s="25" t="s">
        <v>30</v>
      </c>
      <c r="I8" s="30"/>
      <c r="J8" s="11"/>
    </row>
    <row r="9" spans="1:15" ht="15.75" hidden="1" customHeight="1" x14ac:dyDescent="0.2">
      <c r="A9" s="4"/>
      <c r="B9" s="4"/>
      <c r="C9" s="5"/>
      <c r="D9" s="32"/>
      <c r="E9" s="5"/>
      <c r="F9" s="5"/>
      <c r="G9" s="42"/>
      <c r="H9" s="25" t="s">
        <v>31</v>
      </c>
      <c r="I9" s="30"/>
      <c r="J9" s="11"/>
    </row>
    <row r="10" spans="1:15" ht="15.75" hidden="1" customHeight="1" x14ac:dyDescent="0.2">
      <c r="A10" s="4"/>
      <c r="B10" s="48"/>
      <c r="C10" s="24"/>
      <c r="D10" s="43"/>
      <c r="E10" s="51"/>
      <c r="F10" s="51"/>
      <c r="G10" s="49"/>
      <c r="H10" s="49"/>
      <c r="I10" s="50"/>
      <c r="J10" s="47"/>
    </row>
    <row r="11" spans="1:15" ht="24" customHeight="1" x14ac:dyDescent="0.2">
      <c r="A11" s="4"/>
      <c r="B11" s="44" t="s">
        <v>17</v>
      </c>
      <c r="C11" s="5"/>
      <c r="D11" s="162"/>
      <c r="E11" s="162"/>
      <c r="F11" s="162"/>
      <c r="G11" s="162"/>
      <c r="H11" s="25" t="s">
        <v>30</v>
      </c>
      <c r="I11" s="89"/>
      <c r="J11" s="11"/>
    </row>
    <row r="12" spans="1:15" ht="15.75" customHeight="1" x14ac:dyDescent="0.2">
      <c r="A12" s="4"/>
      <c r="B12" s="38"/>
      <c r="C12" s="23"/>
      <c r="D12" s="182"/>
      <c r="E12" s="182"/>
      <c r="F12" s="182"/>
      <c r="G12" s="182"/>
      <c r="H12" s="25" t="s">
        <v>31</v>
      </c>
      <c r="I12" s="89"/>
      <c r="J12" s="11"/>
    </row>
    <row r="13" spans="1:15" ht="15.75" customHeight="1" x14ac:dyDescent="0.2">
      <c r="A13" s="4"/>
      <c r="B13" s="39"/>
      <c r="C13" s="88"/>
      <c r="D13" s="183"/>
      <c r="E13" s="183"/>
      <c r="F13" s="183"/>
      <c r="G13" s="183"/>
      <c r="H13" s="26"/>
      <c r="I13" s="31"/>
      <c r="J13" s="47"/>
    </row>
    <row r="14" spans="1:15" ht="24" hidden="1" customHeight="1" x14ac:dyDescent="0.2">
      <c r="A14" s="4"/>
      <c r="B14" s="61" t="s">
        <v>19</v>
      </c>
      <c r="C14" s="62"/>
      <c r="D14" s="63"/>
      <c r="E14" s="64"/>
      <c r="F14" s="64"/>
      <c r="G14" s="64"/>
      <c r="H14" s="65"/>
      <c r="I14" s="64"/>
      <c r="J14" s="66"/>
    </row>
    <row r="15" spans="1:15" ht="32.25" customHeight="1" x14ac:dyDescent="0.2">
      <c r="A15" s="4"/>
      <c r="B15" s="48" t="s">
        <v>28</v>
      </c>
      <c r="C15" s="67"/>
      <c r="D15" s="49"/>
      <c r="E15" s="161"/>
      <c r="F15" s="161"/>
      <c r="G15" s="180"/>
      <c r="H15" s="180"/>
      <c r="I15" s="180" t="s">
        <v>27</v>
      </c>
      <c r="J15" s="181"/>
    </row>
    <row r="16" spans="1:15" ht="23.25" customHeight="1" x14ac:dyDescent="0.2">
      <c r="A16" s="134" t="s">
        <v>22</v>
      </c>
      <c r="B16" s="135" t="s">
        <v>22</v>
      </c>
      <c r="C16" s="54"/>
      <c r="D16" s="55"/>
      <c r="E16" s="158"/>
      <c r="F16" s="159"/>
      <c r="G16" s="158"/>
      <c r="H16" s="159"/>
      <c r="I16" s="158">
        <f>SUMIF(F46:F52,A16,I46:I52)+SUMIF(F46:F52,"PSU",I46:I52)</f>
        <v>0</v>
      </c>
      <c r="J16" s="160"/>
    </row>
    <row r="17" spans="1:10" ht="23.25" customHeight="1" x14ac:dyDescent="0.2">
      <c r="A17" s="134" t="s">
        <v>23</v>
      </c>
      <c r="B17" s="135" t="s">
        <v>23</v>
      </c>
      <c r="C17" s="54"/>
      <c r="D17" s="55"/>
      <c r="E17" s="158"/>
      <c r="F17" s="159"/>
      <c r="G17" s="158"/>
      <c r="H17" s="159"/>
      <c r="I17" s="158">
        <f>SUMIF(F46:F52,A17,I46:I52)</f>
        <v>0</v>
      </c>
      <c r="J17" s="160"/>
    </row>
    <row r="18" spans="1:10" ht="23.25" customHeight="1" x14ac:dyDescent="0.2">
      <c r="A18" s="134" t="s">
        <v>24</v>
      </c>
      <c r="B18" s="135" t="s">
        <v>24</v>
      </c>
      <c r="C18" s="54"/>
      <c r="D18" s="55"/>
      <c r="E18" s="158"/>
      <c r="F18" s="159"/>
      <c r="G18" s="158"/>
      <c r="H18" s="159"/>
      <c r="I18" s="158">
        <f>SUMIF(F46:F52,A18,I46:I52)</f>
        <v>0</v>
      </c>
      <c r="J18" s="160"/>
    </row>
    <row r="19" spans="1:10" ht="23.25" customHeight="1" x14ac:dyDescent="0.2">
      <c r="A19" s="134" t="s">
        <v>50</v>
      </c>
      <c r="B19" s="135" t="s">
        <v>25</v>
      </c>
      <c r="C19" s="54"/>
      <c r="D19" s="55"/>
      <c r="E19" s="158"/>
      <c r="F19" s="159"/>
      <c r="G19" s="158"/>
      <c r="H19" s="159"/>
      <c r="I19" s="158">
        <f>SUMIF(F46:F52,A19,I46:I52)</f>
        <v>0</v>
      </c>
      <c r="J19" s="160"/>
    </row>
    <row r="20" spans="1:10" ht="23.25" customHeight="1" x14ac:dyDescent="0.2">
      <c r="A20" s="134" t="s">
        <v>51</v>
      </c>
      <c r="B20" s="135" t="s">
        <v>26</v>
      </c>
      <c r="C20" s="54"/>
      <c r="D20" s="55"/>
      <c r="E20" s="158"/>
      <c r="F20" s="159"/>
      <c r="G20" s="158"/>
      <c r="H20" s="159"/>
      <c r="I20" s="158">
        <f>SUMIF(F46:F52,A20,I46:I52)</f>
        <v>0</v>
      </c>
      <c r="J20" s="160"/>
    </row>
    <row r="21" spans="1:10" ht="23.25" customHeight="1" x14ac:dyDescent="0.2">
      <c r="A21" s="4"/>
      <c r="B21" s="69" t="s">
        <v>27</v>
      </c>
      <c r="C21" s="70"/>
      <c r="D21" s="71"/>
      <c r="E21" s="170"/>
      <c r="F21" s="178"/>
      <c r="G21" s="170"/>
      <c r="H21" s="178"/>
      <c r="I21" s="170">
        <f>SUM(I16:J20)</f>
        <v>0</v>
      </c>
      <c r="J21" s="171"/>
    </row>
    <row r="22" spans="1:10" ht="33" customHeight="1" x14ac:dyDescent="0.2">
      <c r="A22" s="4"/>
      <c r="B22" s="60" t="s">
        <v>29</v>
      </c>
      <c r="C22" s="54"/>
      <c r="D22" s="55"/>
      <c r="E22" s="59"/>
      <c r="F22" s="57"/>
      <c r="G22" s="46"/>
      <c r="H22" s="46"/>
      <c r="I22" s="46"/>
      <c r="J22" s="58"/>
    </row>
    <row r="23" spans="1:10" ht="23.25" customHeight="1" x14ac:dyDescent="0.2">
      <c r="A23" s="4"/>
      <c r="B23" s="53" t="s">
        <v>10</v>
      </c>
      <c r="C23" s="54"/>
      <c r="D23" s="55"/>
      <c r="E23" s="56">
        <v>12</v>
      </c>
      <c r="F23" s="57" t="s">
        <v>0</v>
      </c>
      <c r="G23" s="166">
        <v>0</v>
      </c>
      <c r="H23" s="167"/>
      <c r="I23" s="167"/>
      <c r="J23" s="58" t="str">
        <f t="shared" ref="J23:J27" si="0">Mena</f>
        <v>CZK</v>
      </c>
    </row>
    <row r="24" spans="1:10" ht="23.25" customHeight="1" x14ac:dyDescent="0.2">
      <c r="A24" s="4"/>
      <c r="B24" s="53" t="s">
        <v>11</v>
      </c>
      <c r="C24" s="54"/>
      <c r="D24" s="55"/>
      <c r="E24" s="56">
        <f>SazbaDPH1</f>
        <v>12</v>
      </c>
      <c r="F24" s="57" t="s">
        <v>0</v>
      </c>
      <c r="G24" s="164">
        <f>ZakladDPHSni*SazbaDPH1/100</f>
        <v>0</v>
      </c>
      <c r="H24" s="165"/>
      <c r="I24" s="165"/>
      <c r="J24" s="58" t="str">
        <f t="shared" si="0"/>
        <v>CZK</v>
      </c>
    </row>
    <row r="25" spans="1:10" ht="23.25" customHeight="1" x14ac:dyDescent="0.2">
      <c r="A25" s="4"/>
      <c r="B25" s="53" t="s">
        <v>12</v>
      </c>
      <c r="C25" s="54"/>
      <c r="D25" s="55"/>
      <c r="E25" s="56">
        <v>21</v>
      </c>
      <c r="F25" s="57" t="s">
        <v>0</v>
      </c>
      <c r="G25" s="166">
        <f>I53</f>
        <v>0</v>
      </c>
      <c r="H25" s="167"/>
      <c r="I25" s="167"/>
      <c r="J25" s="58" t="str">
        <f t="shared" si="0"/>
        <v>CZK</v>
      </c>
    </row>
    <row r="26" spans="1:10" ht="23.25" customHeight="1" thickBot="1" x14ac:dyDescent="0.25">
      <c r="A26" s="4"/>
      <c r="B26" s="45" t="s">
        <v>13</v>
      </c>
      <c r="C26" s="20"/>
      <c r="D26" s="18"/>
      <c r="E26" s="40">
        <f>SazbaDPH2</f>
        <v>21</v>
      </c>
      <c r="F26" s="41" t="s">
        <v>0</v>
      </c>
      <c r="G26" s="175">
        <f>ZakladDPHZakl*SazbaDPH2/100</f>
        <v>0</v>
      </c>
      <c r="H26" s="176"/>
      <c r="I26" s="176"/>
      <c r="J26" s="52" t="str">
        <f t="shared" si="0"/>
        <v>CZK</v>
      </c>
    </row>
    <row r="27" spans="1:10" ht="27.75" hidden="1" customHeight="1" thickBot="1" x14ac:dyDescent="0.25">
      <c r="A27" s="4"/>
      <c r="B27" s="107" t="s">
        <v>21</v>
      </c>
      <c r="C27" s="108"/>
      <c r="D27" s="108"/>
      <c r="E27" s="109"/>
      <c r="F27" s="110"/>
      <c r="G27" s="179" t="e">
        <f>ZakladDPHSniVypocet+ZakladDPHZaklVypocet</f>
        <v>#REF!</v>
      </c>
      <c r="H27" s="179"/>
      <c r="I27" s="179"/>
      <c r="J27" s="111" t="str">
        <f t="shared" si="0"/>
        <v>CZK</v>
      </c>
    </row>
    <row r="28" spans="1:10" ht="27.75" customHeight="1" thickBot="1" x14ac:dyDescent="0.25">
      <c r="A28" s="4"/>
      <c r="B28" s="107" t="s">
        <v>32</v>
      </c>
      <c r="C28" s="112"/>
      <c r="D28" s="112"/>
      <c r="E28" s="112"/>
      <c r="F28" s="112"/>
      <c r="G28" s="177">
        <f>ZakladDPHZakl+DPHZakl</f>
        <v>0</v>
      </c>
      <c r="H28" s="177"/>
      <c r="I28" s="177"/>
      <c r="J28" s="113" t="s">
        <v>47</v>
      </c>
    </row>
    <row r="29" spans="1:10" ht="12.75" customHeight="1" x14ac:dyDescent="0.2">
      <c r="A29" s="4"/>
      <c r="B29" s="4"/>
      <c r="C29" s="5"/>
      <c r="D29" s="5"/>
      <c r="E29" s="5"/>
      <c r="F29" s="5"/>
      <c r="G29" s="42"/>
      <c r="H29" s="5"/>
      <c r="I29" s="42"/>
      <c r="J29" s="12"/>
    </row>
    <row r="30" spans="1:10" ht="30" customHeight="1" x14ac:dyDescent="0.2">
      <c r="A30" s="4"/>
      <c r="B30" s="4"/>
      <c r="C30" s="5"/>
      <c r="D30" s="5"/>
      <c r="E30" s="5"/>
      <c r="F30" s="5"/>
      <c r="G30" s="42"/>
      <c r="H30" s="5"/>
      <c r="I30" s="42"/>
      <c r="J30" s="12"/>
    </row>
    <row r="31" spans="1:10" ht="18.75" customHeight="1" x14ac:dyDescent="0.2">
      <c r="A31" s="4"/>
      <c r="B31" s="21"/>
      <c r="C31" s="19" t="s">
        <v>9</v>
      </c>
      <c r="D31" s="36"/>
      <c r="E31" s="36"/>
      <c r="F31" s="19" t="s">
        <v>8</v>
      </c>
      <c r="G31" s="36"/>
      <c r="H31" s="37"/>
      <c r="I31" s="36"/>
      <c r="J31" s="12"/>
    </row>
    <row r="32" spans="1:10" ht="47.25" customHeight="1" x14ac:dyDescent="0.2">
      <c r="A32" s="4"/>
      <c r="B32" s="4"/>
      <c r="C32" s="5"/>
      <c r="D32" s="5"/>
      <c r="E32" s="5"/>
      <c r="F32" s="5"/>
      <c r="G32" s="42"/>
      <c r="H32" s="5"/>
      <c r="I32" s="42"/>
      <c r="J32" s="12"/>
    </row>
    <row r="33" spans="1:10" s="34" customFormat="1" ht="18.75" customHeight="1" x14ac:dyDescent="0.2">
      <c r="A33" s="27"/>
      <c r="B33" s="27"/>
      <c r="C33" s="28"/>
      <c r="D33" s="22"/>
      <c r="E33" s="22"/>
      <c r="F33" s="28"/>
      <c r="G33" s="29"/>
      <c r="H33" s="22"/>
      <c r="I33" s="29"/>
      <c r="J33" s="35"/>
    </row>
    <row r="34" spans="1:10" ht="12.75" customHeight="1" x14ac:dyDescent="0.2">
      <c r="A34" s="4"/>
      <c r="B34" s="4"/>
      <c r="C34" s="5"/>
      <c r="D34" s="163" t="s">
        <v>2</v>
      </c>
      <c r="E34" s="163"/>
      <c r="F34" s="5"/>
      <c r="G34" s="42"/>
      <c r="H34" s="13" t="s">
        <v>3</v>
      </c>
      <c r="I34" s="42"/>
      <c r="J34" s="12"/>
    </row>
    <row r="35" spans="1:10" ht="13.5" customHeight="1" thickBot="1" x14ac:dyDescent="0.25">
      <c r="A35" s="14"/>
      <c r="B35" s="14"/>
      <c r="C35" s="15"/>
      <c r="D35" s="15"/>
      <c r="E35" s="15"/>
      <c r="F35" s="15"/>
      <c r="G35" s="16"/>
      <c r="H35" s="15"/>
      <c r="I35" s="16"/>
      <c r="J35" s="17"/>
    </row>
    <row r="36" spans="1:10" ht="27" hidden="1" customHeight="1" x14ac:dyDescent="0.25">
      <c r="B36" s="72" t="s">
        <v>14</v>
      </c>
      <c r="C36" s="3"/>
      <c r="D36" s="3"/>
      <c r="E36" s="3"/>
      <c r="F36" s="99"/>
      <c r="G36" s="99"/>
      <c r="H36" s="99"/>
      <c r="I36" s="99"/>
      <c r="J36" s="3"/>
    </row>
    <row r="37" spans="1:10" ht="25.5" hidden="1" customHeight="1" x14ac:dyDescent="0.2">
      <c r="A37" s="91" t="s">
        <v>34</v>
      </c>
      <c r="B37" s="93" t="s">
        <v>15</v>
      </c>
      <c r="C37" s="94" t="s">
        <v>4</v>
      </c>
      <c r="D37" s="95"/>
      <c r="E37" s="95"/>
      <c r="F37" s="100" t="str">
        <f>B23</f>
        <v>Základ pro sníženou DPH</v>
      </c>
      <c r="G37" s="100" t="str">
        <f>B25</f>
        <v>Základ pro základní DPH</v>
      </c>
      <c r="H37" s="101" t="s">
        <v>16</v>
      </c>
      <c r="I37" s="101" t="s">
        <v>1</v>
      </c>
      <c r="J37" s="96" t="s">
        <v>0</v>
      </c>
    </row>
    <row r="38" spans="1:10" ht="25.5" hidden="1" customHeight="1" x14ac:dyDescent="0.2">
      <c r="A38" s="91">
        <v>1</v>
      </c>
      <c r="B38" s="97" t="s">
        <v>45</v>
      </c>
      <c r="C38" s="168" t="s">
        <v>39</v>
      </c>
      <c r="D38" s="169"/>
      <c r="E38" s="169"/>
      <c r="F38" s="102" t="e">
        <f>#REF!</f>
        <v>#REF!</v>
      </c>
      <c r="G38" s="103" t="e">
        <f>#REF!</f>
        <v>#REF!</v>
      </c>
      <c r="H38" s="104" t="e">
        <f>(F38*SazbaDPH1/100)+(G38*SazbaDPH2/100)</f>
        <v>#REF!</v>
      </c>
      <c r="I38" s="104" t="e">
        <f>F38+G38+H38</f>
        <v>#REF!</v>
      </c>
      <c r="J38" s="98" t="e">
        <f>IF(CenaCelkemVypocet=0,"",I38/CenaCelkemVypocet*100)</f>
        <v>#REF!</v>
      </c>
    </row>
    <row r="39" spans="1:10" ht="25.5" hidden="1" customHeight="1" x14ac:dyDescent="0.2">
      <c r="A39" s="91"/>
      <c r="B39" s="146" t="s">
        <v>46</v>
      </c>
      <c r="C39" s="147"/>
      <c r="D39" s="147"/>
      <c r="E39" s="148"/>
      <c r="F39" s="105" t="e">
        <f>SUMIF(A38:A38,"=1",F38:F38)</f>
        <v>#REF!</v>
      </c>
      <c r="G39" s="106" t="e">
        <f>SUMIF(A38:A38,"=1",G38:G38)</f>
        <v>#REF!</v>
      </c>
      <c r="H39" s="106" t="e">
        <f>SUMIF(A38:A38,"=1",H38:H38)</f>
        <v>#REF!</v>
      </c>
      <c r="I39" s="106" t="e">
        <f>SUMIF(A38:A38,"=1",I38:I38)</f>
        <v>#REF!</v>
      </c>
      <c r="J39" s="92" t="e">
        <f>SUMIF(A38:A38,"=1",J38:J38)</f>
        <v>#REF!</v>
      </c>
    </row>
    <row r="43" spans="1:10" ht="15.75" x14ac:dyDescent="0.25">
      <c r="B43" s="114" t="s">
        <v>48</v>
      </c>
    </row>
    <row r="45" spans="1:10" ht="25.5" customHeight="1" x14ac:dyDescent="0.2">
      <c r="A45" s="115"/>
      <c r="B45" s="119" t="s">
        <v>15</v>
      </c>
      <c r="C45" s="119" t="s">
        <v>4</v>
      </c>
      <c r="D45" s="120"/>
      <c r="E45" s="120"/>
      <c r="F45" s="123" t="s">
        <v>49</v>
      </c>
      <c r="G45" s="123"/>
      <c r="H45" s="123"/>
      <c r="I45" s="149" t="s">
        <v>27</v>
      </c>
      <c r="J45" s="149"/>
    </row>
    <row r="46" spans="1:10" ht="25.5" customHeight="1" x14ac:dyDescent="0.2">
      <c r="A46" s="116"/>
      <c r="B46" s="124" t="s">
        <v>53</v>
      </c>
      <c r="C46" s="151" t="s">
        <v>57</v>
      </c>
      <c r="D46" s="152"/>
      <c r="E46" s="153"/>
      <c r="F46" s="138" t="s">
        <v>55</v>
      </c>
      <c r="G46" s="126"/>
      <c r="H46" s="126"/>
      <c r="I46" s="150">
        <v>0</v>
      </c>
      <c r="J46" s="150"/>
    </row>
    <row r="47" spans="1:10" ht="25.5" customHeight="1" x14ac:dyDescent="0.2">
      <c r="A47" s="116"/>
      <c r="B47" s="118" t="s">
        <v>54</v>
      </c>
      <c r="C47" s="144" t="s">
        <v>58</v>
      </c>
      <c r="D47" s="145"/>
      <c r="E47" s="154"/>
      <c r="F47" s="137" t="s">
        <v>55</v>
      </c>
      <c r="G47" s="128"/>
      <c r="H47" s="128"/>
      <c r="I47" s="143">
        <v>0</v>
      </c>
      <c r="J47" s="143"/>
    </row>
    <row r="48" spans="1:10" ht="25.5" customHeight="1" x14ac:dyDescent="0.2">
      <c r="A48" s="116"/>
      <c r="B48" s="118" t="s">
        <v>56</v>
      </c>
      <c r="C48" s="144" t="s">
        <v>59</v>
      </c>
      <c r="D48" s="145"/>
      <c r="E48" s="145"/>
      <c r="F48" s="127" t="s">
        <v>55</v>
      </c>
      <c r="G48" s="128"/>
      <c r="H48" s="128"/>
      <c r="I48" s="143">
        <v>0</v>
      </c>
      <c r="J48" s="143"/>
    </row>
    <row r="49" spans="1:10" ht="25.5" customHeight="1" x14ac:dyDescent="0.2">
      <c r="A49" s="116"/>
      <c r="B49" s="118"/>
      <c r="C49" s="144"/>
      <c r="D49" s="145"/>
      <c r="E49" s="145"/>
      <c r="F49" s="127" t="s">
        <v>55</v>
      </c>
      <c r="G49" s="128"/>
      <c r="H49" s="128"/>
      <c r="I49" s="143"/>
      <c r="J49" s="143"/>
    </row>
    <row r="50" spans="1:10" ht="25.5" customHeight="1" x14ac:dyDescent="0.2">
      <c r="A50" s="116"/>
      <c r="B50" s="118" t="s">
        <v>55</v>
      </c>
      <c r="C50" s="144" t="s">
        <v>55</v>
      </c>
      <c r="D50" s="145"/>
      <c r="E50" s="145"/>
      <c r="F50" s="127" t="s">
        <v>55</v>
      </c>
      <c r="G50" s="128"/>
      <c r="H50" s="128"/>
      <c r="I50" s="143" t="s">
        <v>55</v>
      </c>
      <c r="J50" s="143"/>
    </row>
    <row r="51" spans="1:10" ht="25.5" customHeight="1" x14ac:dyDescent="0.2">
      <c r="A51" s="116"/>
      <c r="B51" s="118" t="s">
        <v>55</v>
      </c>
      <c r="C51" s="144" t="s">
        <v>55</v>
      </c>
      <c r="D51" s="145"/>
      <c r="E51" s="145"/>
      <c r="F51" s="127" t="s">
        <v>55</v>
      </c>
      <c r="G51" s="128"/>
      <c r="H51" s="128"/>
      <c r="I51" s="143" t="s">
        <v>55</v>
      </c>
      <c r="J51" s="143"/>
    </row>
    <row r="52" spans="1:10" ht="25.5" customHeight="1" x14ac:dyDescent="0.2">
      <c r="A52" s="116"/>
      <c r="B52" s="125" t="s">
        <v>55</v>
      </c>
      <c r="C52" s="140" t="s">
        <v>55</v>
      </c>
      <c r="D52" s="141"/>
      <c r="E52" s="141"/>
      <c r="F52" s="129" t="s">
        <v>55</v>
      </c>
      <c r="G52" s="130"/>
      <c r="H52" s="130"/>
      <c r="I52" s="139" t="s">
        <v>55</v>
      </c>
      <c r="J52" s="139"/>
    </row>
    <row r="53" spans="1:10" ht="25.5" customHeight="1" x14ac:dyDescent="0.2">
      <c r="A53" s="117"/>
      <c r="B53" s="136" t="s">
        <v>1</v>
      </c>
      <c r="C53" s="121"/>
      <c r="D53" s="122"/>
      <c r="E53" s="122"/>
      <c r="F53" s="131"/>
      <c r="G53" s="132"/>
      <c r="H53" s="132"/>
      <c r="I53" s="142">
        <f>SUM(I46:J48)</f>
        <v>0</v>
      </c>
      <c r="J53" s="142"/>
    </row>
    <row r="54" spans="1:10" x14ac:dyDescent="0.2">
      <c r="F54" s="133"/>
      <c r="G54" s="90"/>
      <c r="H54" s="133"/>
      <c r="I54" s="90"/>
      <c r="J54" s="90"/>
    </row>
    <row r="55" spans="1:10" x14ac:dyDescent="0.2">
      <c r="F55" s="133"/>
      <c r="G55" s="90"/>
      <c r="H55" s="133"/>
      <c r="I55" s="90"/>
      <c r="J55" s="90"/>
    </row>
    <row r="56" spans="1:10" x14ac:dyDescent="0.2">
      <c r="F56" s="133"/>
      <c r="G56" s="90"/>
      <c r="H56" s="133"/>
      <c r="I56" s="90"/>
      <c r="J56" s="9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B1:J1"/>
    <mergeCell ref="G26:I26"/>
    <mergeCell ref="G28:I28"/>
    <mergeCell ref="G25:I25"/>
    <mergeCell ref="I16:J16"/>
    <mergeCell ref="I19:J19"/>
    <mergeCell ref="E21:F21"/>
    <mergeCell ref="G21:H21"/>
    <mergeCell ref="G27:I27"/>
    <mergeCell ref="G15:H15"/>
    <mergeCell ref="I15:J15"/>
    <mergeCell ref="E16:F16"/>
    <mergeCell ref="D12:G12"/>
    <mergeCell ref="D13:G13"/>
    <mergeCell ref="D3:J3"/>
    <mergeCell ref="E20:F20"/>
    <mergeCell ref="D34:E34"/>
    <mergeCell ref="G24:I24"/>
    <mergeCell ref="G23:I23"/>
    <mergeCell ref="E19:F19"/>
    <mergeCell ref="C38:E38"/>
    <mergeCell ref="I20:J20"/>
    <mergeCell ref="I21:J21"/>
    <mergeCell ref="G19:H19"/>
    <mergeCell ref="G20:H20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B39:E39"/>
    <mergeCell ref="I45:J45"/>
    <mergeCell ref="I46:J46"/>
    <mergeCell ref="C46:E46"/>
    <mergeCell ref="I48:J48"/>
    <mergeCell ref="C48:E48"/>
    <mergeCell ref="C47:E47"/>
    <mergeCell ref="I47:J47"/>
    <mergeCell ref="I52:J52"/>
    <mergeCell ref="C52:E52"/>
    <mergeCell ref="I53:J53"/>
    <mergeCell ref="I49:J49"/>
    <mergeCell ref="C49:E49"/>
    <mergeCell ref="I50:J50"/>
    <mergeCell ref="C50:E50"/>
    <mergeCell ref="I51:J51"/>
    <mergeCell ref="C51:E5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5" max="9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87" t="s">
        <v>5</v>
      </c>
      <c r="B1" s="187"/>
      <c r="C1" s="188"/>
      <c r="D1" s="187"/>
      <c r="E1" s="187"/>
      <c r="F1" s="187"/>
      <c r="G1" s="187"/>
    </row>
    <row r="2" spans="1:7" ht="24.95" customHeight="1" x14ac:dyDescent="0.2">
      <c r="A2" s="74" t="s">
        <v>36</v>
      </c>
      <c r="B2" s="73"/>
      <c r="C2" s="189"/>
      <c r="D2" s="189"/>
      <c r="E2" s="189"/>
      <c r="F2" s="189"/>
      <c r="G2" s="190"/>
    </row>
    <row r="3" spans="1:7" ht="24.95" hidden="1" customHeight="1" x14ac:dyDescent="0.2">
      <c r="A3" s="74" t="s">
        <v>6</v>
      </c>
      <c r="B3" s="73"/>
      <c r="C3" s="189"/>
      <c r="D3" s="189"/>
      <c r="E3" s="189"/>
      <c r="F3" s="189"/>
      <c r="G3" s="190"/>
    </row>
    <row r="4" spans="1:7" ht="24.95" hidden="1" customHeight="1" x14ac:dyDescent="0.2">
      <c r="A4" s="74" t="s">
        <v>7</v>
      </c>
      <c r="B4" s="73"/>
      <c r="C4" s="189"/>
      <c r="D4" s="189"/>
      <c r="E4" s="189"/>
      <c r="F4" s="189"/>
      <c r="G4" s="190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43</vt:i4>
      </vt:variant>
    </vt:vector>
  </HeadingPairs>
  <TitlesOfParts>
    <vt:vector size="45" baseType="lpstr">
      <vt:lpstr>Rekapitulace rozpočtů</vt:lpstr>
      <vt:lpstr>VzorPolozky</vt:lpstr>
      <vt:lpstr>'Rekapitulace rozpočtů'!CelkemDPHVypocet</vt:lpstr>
      <vt:lpstr>CenaCelkem</vt:lpstr>
      <vt:lpstr>CenaCelkemBezDPH</vt:lpstr>
      <vt:lpstr>'Rekapitulace rozpočtů'!CenaCelkemVypocet</vt:lpstr>
      <vt:lpstr>cisloobjektu</vt:lpstr>
      <vt:lpstr>'Rekapitulace rozpočtů'!CisloStavby</vt:lpstr>
      <vt:lpstr>CisloStavebnihoRozpoctu</vt:lpstr>
      <vt:lpstr>dadresa</vt:lpstr>
      <vt:lpstr>'Rekapitulace rozpočtů'!DIČ</vt:lpstr>
      <vt:lpstr>dmisto</vt:lpstr>
      <vt:lpstr>DPHSni</vt:lpstr>
      <vt:lpstr>DPHZakl</vt:lpstr>
      <vt:lpstr>'Rekapitulace rozpočtů'!dpsc</vt:lpstr>
      <vt:lpstr>'Rekapitulace rozpočtů'!IČO</vt:lpstr>
      <vt:lpstr>Mena</vt:lpstr>
      <vt:lpstr>MistoStavby</vt:lpstr>
      <vt:lpstr>nazevobjektu</vt:lpstr>
      <vt:lpstr>'Rekapitulace rozpočtů'!NazevStavby</vt:lpstr>
      <vt:lpstr>NazevStavebnihoRozpoctu</vt:lpstr>
      <vt:lpstr>oadresa</vt:lpstr>
      <vt:lpstr>'Rekapitulace rozpočtů'!Objednatel</vt:lpstr>
      <vt:lpstr>'Rekapitulace rozpočtů'!Objekt</vt:lpstr>
      <vt:lpstr>'Rekapitulace rozpočtů'!Oblast_tisku</vt:lpstr>
      <vt:lpstr>'Rekapitulace rozpočtů'!odic</vt:lpstr>
      <vt:lpstr>'Rekapitulace rozpočtů'!oico</vt:lpstr>
      <vt:lpstr>'Rekapitulace rozpočtů'!omisto</vt:lpstr>
      <vt:lpstr>'Rekapitulace rozpočtů'!onazev</vt:lpstr>
      <vt:lpstr>'Rekapitulace rozpočtů'!opsc</vt:lpstr>
      <vt:lpstr>padresa</vt:lpstr>
      <vt:lpstr>pdic</vt:lpstr>
      <vt:lpstr>pico</vt:lpstr>
      <vt:lpstr>pmisto</vt:lpstr>
      <vt:lpstr>PoptavkaID</vt:lpstr>
      <vt:lpstr>pPSC</vt:lpstr>
      <vt:lpstr>Projektant</vt:lpstr>
      <vt:lpstr>'Rekapitulace rozpočtů'!SazbaDPH1</vt:lpstr>
      <vt:lpstr>'Rekapitulace rozpočtů'!SazbaDPH2</vt:lpstr>
      <vt:lpstr>Vypracoval</vt:lpstr>
      <vt:lpstr>ZakladDPHSni</vt:lpstr>
      <vt:lpstr>'Rekapitulace rozpočtů'!ZakladDPHSniVypocet</vt:lpstr>
      <vt:lpstr>ZakladDPHZakl</vt:lpstr>
      <vt:lpstr>'Rekapitulace rozpočtů'!ZakladDPHZaklVypocet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Kučírková Ivona</dc:creator>
  <cp:lastModifiedBy>Kučírková Ivona</cp:lastModifiedBy>
  <cp:lastPrinted>2023-04-03T14:16:04Z</cp:lastPrinted>
  <dcterms:created xsi:type="dcterms:W3CDTF">2009-04-08T07:15:50Z</dcterms:created>
  <dcterms:modified xsi:type="dcterms:W3CDTF">2025-11-07T09:26:59Z</dcterms:modified>
</cp:coreProperties>
</file>